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710" windowHeight="8310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факт2015'!$A$1:$C$21</definedName>
  </definedNames>
  <calcPr calcId="145621"/>
</workbook>
</file>

<file path=xl/calcChain.xml><?xml version="1.0" encoding="utf-8"?>
<calcChain xmlns="http://schemas.openxmlformats.org/spreadsheetml/2006/main">
  <c r="C17" i="3" l="1"/>
  <c r="C19" i="3" l="1"/>
  <c r="C16" i="3"/>
  <c r="C15" i="3"/>
  <c r="D10" i="4"/>
  <c r="C14" i="3" l="1"/>
  <c r="C13" i="3"/>
  <c r="C12" i="3"/>
  <c r="C10" i="3"/>
  <c r="C11" i="3"/>
  <c r="D16" i="4"/>
  <c r="D15" i="4"/>
  <c r="D13" i="4"/>
  <c r="D12" i="4"/>
  <c r="D11" i="4" s="1"/>
  <c r="D9" i="4"/>
  <c r="A15" i="4" l="1"/>
  <c r="A16" i="4" l="1"/>
  <c r="A17" i="4" s="1"/>
  <c r="A18" i="4" s="1"/>
  <c r="A19" i="4" s="1"/>
  <c r="D17" i="4" l="1"/>
  <c r="D18" i="4" s="1"/>
  <c r="C20" i="3" l="1"/>
  <c r="D19" i="4"/>
  <c r="C18" i="3" l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<sst xmlns="http://schemas.openxmlformats.org/spreadsheetml/2006/main" count="62" uniqueCount="50">
  <si>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</si>
  <si>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</si>
  <si>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</si>
  <si>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</si>
  <si>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</si>
  <si>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</si>
  <si>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</si>
  <si>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</si>
  <si>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</si>
  <si>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</si>
  <si>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</si>
  <si>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</si>
  <si>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</si>
  <si>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</si>
  <si>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</si>
  <si>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</si>
  <si>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</si>
  <si>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</si>
  <si>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</si>
  <si>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</si>
  <si>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</si>
  <si>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</si>
  <si>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</si>
  <si>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</si>
  <si>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</si>
  <si>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</si>
  <si>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</si>
  <si>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</si>
  <si>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</si>
  <si>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</si>
  <si>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</si>
  <si>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</si>
  <si>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</si>
  <si>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</si>
  <si>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</si>
  <si>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</si>
  <si>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</si>
  <si>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</si>
  <si>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</si>
  <si>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</si>
  <si>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</si>
  <si>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с.Максимовка</t>
  </si>
  <si>
    <t>Необходимая валовая выручка от реализации электрической энергии</t>
  </si>
  <si>
    <t>Отчисления в страховые фонды</t>
  </si>
  <si>
    <t>7</t>
  </si>
  <si>
    <t xml:space="preserve">  в сфере электроснабжения за 2015 год</t>
  </si>
  <si>
    <t>Факт 2015г.</t>
  </si>
  <si>
    <t>Структура основных производственных расходов
КГУП "Примтеплоэнерго" за 2015 год 
 в сфере электроснабжения</t>
  </si>
  <si>
    <t>Факт за 2015г.</t>
  </si>
  <si>
    <t xml:space="preserve">Внутрихозяйственный оборот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</si>
</sst>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5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13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165" fontId="13" fillId="2" borderId="9" xfId="0" applyNumberFormat="1" applyFont="1" applyFill="1" applyBorder="1"/>
    <xf numFmtId="0" fontId="13" fillId="2" borderId="0" xfId="0" applyFont="1" applyFill="1"/>
    <xf numFmtId="43" fontId="8" fillId="2" borderId="0" xfId="0" applyNumberFormat="1" applyFont="1" applyFill="1"/>
    <xf numFmtId="43" fontId="6" fillId="0" borderId="2" xfId="0" applyNumberFormat="1" applyFont="1" applyFill="1" applyBorder="1"/>
    <xf numFmtId="0" fontId="4" fillId="2" borderId="4" xfId="2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vertical="center" wrapText="1"/>
    </xf>
    <xf numFmtId="43" fontId="6" fillId="0" borderId="2" xfId="0" quotePrefix="1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X9">
            <v>282.36</v>
          </cell>
        </row>
        <row r="12">
          <cell r="X12">
            <v>280.05500000000001</v>
          </cell>
        </row>
        <row r="19">
          <cell r="X19">
            <v>218.16074200000003</v>
          </cell>
        </row>
        <row r="20">
          <cell r="X20">
            <v>188.09200000000001</v>
          </cell>
        </row>
        <row r="65">
          <cell r="X65">
            <v>2684.4800999999998</v>
          </cell>
        </row>
        <row r="71">
          <cell r="X71">
            <v>74.483320000000006</v>
          </cell>
        </row>
        <row r="102">
          <cell r="X102">
            <v>56.721540000000005</v>
          </cell>
        </row>
        <row r="103">
          <cell r="X103">
            <v>118.65309999999999</v>
          </cell>
        </row>
        <row r="112">
          <cell r="X112">
            <v>2373.6328000000003</v>
          </cell>
        </row>
        <row r="116">
          <cell r="X116">
            <v>734.54252999999994</v>
          </cell>
        </row>
        <row r="120">
          <cell r="X120">
            <v>297.83386999999999</v>
          </cell>
        </row>
        <row r="121">
          <cell r="X121">
            <v>2.9452799999999999</v>
          </cell>
        </row>
        <row r="151">
          <cell r="X151">
            <v>24.214379999999998</v>
          </cell>
        </row>
        <row r="152">
          <cell r="X152">
            <v>0.27623999999999999</v>
          </cell>
        </row>
        <row r="213">
          <cell r="X213">
            <v>4.4541000000000004</v>
          </cell>
        </row>
        <row r="214">
          <cell r="X214">
            <v>8.3999999999999995E-3</v>
          </cell>
        </row>
        <row r="232">
          <cell r="X232">
            <v>-2.3324199999999999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X87">
            <v>1378.9958591525424</v>
          </cell>
        </row>
        <row r="91">
          <cell r="X91">
            <v>6132.3696800000007</v>
          </cell>
        </row>
        <row r="343">
          <cell r="X343">
            <v>7060.5038114470008</v>
          </cell>
        </row>
        <row r="345">
          <cell r="X345">
            <v>450.86172770554276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9" sqref="D19"/>
    </sheetView>
  </sheetViews>
  <sheetFormatPr defaultRowHeight="33.950000000000003" customHeight="1" x14ac:dyDescent="0.25"/>
  <cols>
    <col min="1" max="1" width="7.5703125" style="19" customWidth="1"/>
    <col min="2" max="2" width="84.5703125" style="19" customWidth="1"/>
    <col min="3" max="3" width="13.5703125" style="20" customWidth="1"/>
    <col min="4" max="4" width="20" style="19" customWidth="1"/>
    <col min="5" max="5" width="9.7109375" style="19" customWidth="1"/>
    <col min="6" max="16384" width="9.140625" style="19"/>
  </cols>
  <sheetData>
    <row r="1" spans="1:4" ht="6" customHeight="1" x14ac:dyDescent="0.25">
      <c r="D1" s="21"/>
    </row>
    <row r="2" spans="1:4" ht="21.75" customHeight="1" x14ac:dyDescent="0.25">
      <c r="A2" s="50" t="s">
        <v>0</v>
      </c>
      <c r="B2" s="50"/>
      <c r="C2" s="50"/>
      <c r="D2" s="50"/>
    </row>
    <row r="3" spans="1:4" ht="33.75" customHeight="1" x14ac:dyDescent="0.25">
      <c r="A3" s="51" t="s">
        <v>45</v>
      </c>
      <c r="B3" s="51"/>
      <c r="C3" s="51"/>
      <c r="D3" s="51"/>
    </row>
    <row r="4" spans="1:4" ht="21.75" customHeight="1" x14ac:dyDescent="0.25">
      <c r="A4" s="52" t="s">
        <v>41</v>
      </c>
      <c r="B4" s="52"/>
      <c r="C4" s="52"/>
      <c r="D4" s="52"/>
    </row>
    <row r="5" spans="1:4" ht="4.5" customHeight="1" x14ac:dyDescent="0.25">
      <c r="A5" s="22"/>
      <c r="B5" s="22"/>
      <c r="C5" s="22"/>
      <c r="D5" s="22"/>
    </row>
    <row r="6" spans="1:4" ht="48" customHeight="1" x14ac:dyDescent="0.25">
      <c r="A6" s="32" t="s">
        <v>1</v>
      </c>
      <c r="B6" s="32" t="s">
        <v>2</v>
      </c>
      <c r="C6" s="32" t="s">
        <v>3</v>
      </c>
      <c r="D6" s="37" t="s">
        <v>46</v>
      </c>
    </row>
    <row r="7" spans="1:4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4" ht="20.25" customHeight="1" x14ac:dyDescent="0.25">
      <c r="A8" s="53" t="s">
        <v>4</v>
      </c>
      <c r="B8" s="53"/>
      <c r="C8" s="53"/>
      <c r="D8" s="53"/>
    </row>
    <row r="9" spans="1:4" ht="27" customHeight="1" x14ac:dyDescent="0.25">
      <c r="A9" s="1" t="s">
        <v>28</v>
      </c>
      <c r="B9" s="24" t="s">
        <v>29</v>
      </c>
      <c r="C9" s="27" t="s">
        <v>30</v>
      </c>
      <c r="D9" s="46">
        <f>[1]Макс!$X$9</f>
        <v>282.36</v>
      </c>
    </row>
    <row r="10" spans="1:4" ht="30.95" customHeight="1" x14ac:dyDescent="0.25">
      <c r="A10" s="1" t="s">
        <v>11</v>
      </c>
      <c r="B10" s="24" t="s">
        <v>32</v>
      </c>
      <c r="C10" s="27" t="s">
        <v>30</v>
      </c>
      <c r="D10" s="46">
        <f>[1]Макс!$X$12</f>
        <v>280.05500000000001</v>
      </c>
    </row>
    <row r="11" spans="1:4" ht="30.95" customHeight="1" x14ac:dyDescent="0.25">
      <c r="A11" s="1" t="s">
        <v>16</v>
      </c>
      <c r="B11" s="24" t="s">
        <v>34</v>
      </c>
      <c r="C11" s="27" t="s">
        <v>6</v>
      </c>
      <c r="D11" s="46">
        <f>(D10-D12)/D10*100</f>
        <v>22.100750923925649</v>
      </c>
    </row>
    <row r="12" spans="1:4" ht="30.95" customHeight="1" x14ac:dyDescent="0.25">
      <c r="A12" s="1" t="s">
        <v>22</v>
      </c>
      <c r="B12" s="24" t="s">
        <v>33</v>
      </c>
      <c r="C12" s="27" t="s">
        <v>30</v>
      </c>
      <c r="D12" s="46">
        <f>[1]Макс!$X$19</f>
        <v>218.16074200000003</v>
      </c>
    </row>
    <row r="13" spans="1:4" ht="30.95" customHeight="1" x14ac:dyDescent="0.25">
      <c r="A13" s="2" t="s">
        <v>31</v>
      </c>
      <c r="B13" s="28" t="s">
        <v>38</v>
      </c>
      <c r="C13" s="27" t="s">
        <v>30</v>
      </c>
      <c r="D13" s="47">
        <f>[1]Макс!$X$20</f>
        <v>188.09200000000001</v>
      </c>
    </row>
    <row r="14" spans="1:4" ht="35.25" customHeight="1" x14ac:dyDescent="0.25">
      <c r="A14" s="54" t="s">
        <v>7</v>
      </c>
      <c r="B14" s="55"/>
      <c r="C14" s="45"/>
      <c r="D14" s="48"/>
    </row>
    <row r="15" spans="1:4" ht="35.450000000000003" customHeight="1" x14ac:dyDescent="0.25">
      <c r="A15" s="2">
        <f>A12+1</f>
        <v>5</v>
      </c>
      <c r="B15" s="38" t="s">
        <v>42</v>
      </c>
      <c r="C15" s="26" t="s">
        <v>8</v>
      </c>
      <c r="D15" s="36">
        <f>[2]Макс!$X$87</f>
        <v>1378.9958591525424</v>
      </c>
    </row>
    <row r="16" spans="1:4" ht="49.5" customHeight="1" x14ac:dyDescent="0.25">
      <c r="A16" s="2">
        <f>A15+1</f>
        <v>6</v>
      </c>
      <c r="B16" s="24" t="s">
        <v>35</v>
      </c>
      <c r="C16" s="30" t="s">
        <v>8</v>
      </c>
      <c r="D16" s="36">
        <f>[2]Макс!$X$91</f>
        <v>6132.3696800000007</v>
      </c>
    </row>
    <row r="17" spans="1:4" ht="21" customHeight="1" x14ac:dyDescent="0.25">
      <c r="A17" s="2">
        <f>A16+1</f>
        <v>7</v>
      </c>
      <c r="B17" s="24" t="s">
        <v>39</v>
      </c>
      <c r="C17" s="30" t="s">
        <v>8</v>
      </c>
      <c r="D17" s="36">
        <f>[2]Макс!$X$343</f>
        <v>7060.5038114470008</v>
      </c>
    </row>
    <row r="18" spans="1:4" ht="36" customHeight="1" x14ac:dyDescent="0.25">
      <c r="A18" s="2">
        <f>A17+1</f>
        <v>8</v>
      </c>
      <c r="B18" s="24" t="s">
        <v>40</v>
      </c>
      <c r="C18" s="30" t="s">
        <v>8</v>
      </c>
      <c r="D18" s="36">
        <f>D15-D17</f>
        <v>-5681.5079522944579</v>
      </c>
    </row>
    <row r="19" spans="1:4" ht="22.5" customHeight="1" x14ac:dyDescent="0.25">
      <c r="A19" s="2">
        <f>A18+1</f>
        <v>9</v>
      </c>
      <c r="B19" s="24" t="s">
        <v>36</v>
      </c>
      <c r="C19" s="30" t="s">
        <v>8</v>
      </c>
      <c r="D19" s="36">
        <f>[2]Макс!$X$345</f>
        <v>450.86172770554276</v>
      </c>
    </row>
    <row r="20" spans="1:4" ht="33.950000000000003" customHeight="1" x14ac:dyDescent="0.25">
      <c r="D20" s="31"/>
    </row>
  </sheetData>
  <mergeCells count="5">
    <mergeCell ref="A2:D2"/>
    <mergeCell ref="A3:D3"/>
    <mergeCell ref="A4:D4"/>
    <mergeCell ref="A8:D8"/>
    <mergeCell ref="A14:B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8" sqref="C18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42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39"/>
    </row>
    <row r="2" spans="1:8" ht="57.75" customHeight="1" x14ac:dyDescent="0.3">
      <c r="A2" s="57" t="s">
        <v>47</v>
      </c>
      <c r="B2" s="57"/>
      <c r="C2" s="57"/>
      <c r="D2" s="57"/>
      <c r="E2" s="57"/>
      <c r="F2" s="57"/>
      <c r="G2" s="57"/>
      <c r="H2" s="57"/>
    </row>
    <row r="3" spans="1:8" ht="5.25" customHeight="1" x14ac:dyDescent="0.3">
      <c r="A3" s="33"/>
      <c r="B3" s="33"/>
      <c r="C3" s="40"/>
    </row>
    <row r="4" spans="1:8" ht="20.25" customHeight="1" x14ac:dyDescent="0.3">
      <c r="A4" s="29" t="s">
        <v>41</v>
      </c>
      <c r="B4" s="4"/>
      <c r="C4" s="5" t="s">
        <v>9</v>
      </c>
    </row>
    <row r="5" spans="1:8" ht="6" customHeight="1" x14ac:dyDescent="0.25">
      <c r="A5" s="4"/>
      <c r="B5" s="4"/>
      <c r="C5" s="5"/>
    </row>
    <row r="6" spans="1:8" ht="18" customHeight="1" x14ac:dyDescent="0.2">
      <c r="A6" s="58" t="s">
        <v>10</v>
      </c>
      <c r="B6" s="58" t="s">
        <v>2</v>
      </c>
      <c r="C6" s="61" t="s">
        <v>48</v>
      </c>
    </row>
    <row r="7" spans="1:8" ht="18" customHeight="1" x14ac:dyDescent="0.2">
      <c r="A7" s="59"/>
      <c r="B7" s="59"/>
      <c r="C7" s="61"/>
    </row>
    <row r="8" spans="1:8" ht="18" customHeight="1" x14ac:dyDescent="0.2">
      <c r="A8" s="60"/>
      <c r="B8" s="60"/>
      <c r="C8" s="61"/>
    </row>
    <row r="9" spans="1:8" x14ac:dyDescent="0.2">
      <c r="A9" s="6">
        <v>1</v>
      </c>
      <c r="B9" s="6">
        <v>2</v>
      </c>
      <c r="C9" s="6">
        <v>3</v>
      </c>
    </row>
    <row r="10" spans="1:8" s="9" customFormat="1" ht="18.75" customHeight="1" x14ac:dyDescent="0.2">
      <c r="A10" s="7">
        <v>1</v>
      </c>
      <c r="B10" s="8" t="s">
        <v>37</v>
      </c>
      <c r="C10" s="34">
        <f>[1]Макс!$X$65+[1]Макс!$X$71+[1]Макс!$X$102</f>
        <v>2815.6849599999996</v>
      </c>
    </row>
    <row r="11" spans="1:8" s="9" customFormat="1" ht="31.5" x14ac:dyDescent="0.2">
      <c r="A11" s="11" t="s">
        <v>11</v>
      </c>
      <c r="B11" s="8" t="s">
        <v>12</v>
      </c>
      <c r="C11" s="34">
        <f>SUM(C12:C13)</f>
        <v>3108.17533</v>
      </c>
    </row>
    <row r="12" spans="1:8" ht="18" customHeight="1" x14ac:dyDescent="0.2">
      <c r="A12" s="10" t="s">
        <v>13</v>
      </c>
      <c r="B12" s="12" t="s">
        <v>14</v>
      </c>
      <c r="C12" s="35">
        <f>[1]Макс!$X$112</f>
        <v>2373.6328000000003</v>
      </c>
    </row>
    <row r="13" spans="1:8" ht="18" customHeight="1" x14ac:dyDescent="0.2">
      <c r="A13" s="10" t="s">
        <v>15</v>
      </c>
      <c r="B13" s="12" t="s">
        <v>43</v>
      </c>
      <c r="C13" s="35">
        <f>[1]Макс!$X$116</f>
        <v>734.54252999999994</v>
      </c>
    </row>
    <row r="14" spans="1:8" s="9" customFormat="1" ht="18" customHeight="1" x14ac:dyDescent="0.2">
      <c r="A14" s="7" t="s">
        <v>16</v>
      </c>
      <c r="B14" s="13" t="s">
        <v>17</v>
      </c>
      <c r="C14" s="34">
        <f>SUM(C15:C16)</f>
        <v>329.73226999999997</v>
      </c>
    </row>
    <row r="15" spans="1:8" ht="18" customHeight="1" x14ac:dyDescent="0.2">
      <c r="A15" s="10" t="s">
        <v>18</v>
      </c>
      <c r="B15" s="12" t="s">
        <v>19</v>
      </c>
      <c r="C15" s="35">
        <f>[1]Макс!$X$120+[1]Макс!$X$151+[1]Макс!$X$213</f>
        <v>326.50234999999998</v>
      </c>
    </row>
    <row r="16" spans="1:8" ht="18" customHeight="1" x14ac:dyDescent="0.2">
      <c r="A16" s="10" t="s">
        <v>20</v>
      </c>
      <c r="B16" s="12" t="s">
        <v>21</v>
      </c>
      <c r="C16" s="35">
        <f>[1]Макс!$X$121+[1]Макс!$X$214+[1]Макс!$X$152</f>
        <v>3.2299199999999999</v>
      </c>
    </row>
    <row r="17" spans="1:5" s="9" customFormat="1" ht="18" customHeight="1" x14ac:dyDescent="0.2">
      <c r="A17" s="7" t="s">
        <v>22</v>
      </c>
      <c r="B17" s="13" t="s">
        <v>23</v>
      </c>
      <c r="C17" s="34">
        <f>[1]Макс!$X$103</f>
        <v>118.65309999999999</v>
      </c>
    </row>
    <row r="18" spans="1:5" s="9" customFormat="1" ht="31.5" x14ac:dyDescent="0.2">
      <c r="A18" s="10" t="s">
        <v>24</v>
      </c>
      <c r="B18" s="14" t="s">
        <v>25</v>
      </c>
      <c r="C18" s="44">
        <f>C20-C10-C11-C14-C17-C19</f>
        <v>685.92573144700123</v>
      </c>
      <c r="D18" s="43"/>
      <c r="E18" s="25"/>
    </row>
    <row r="19" spans="1:5" s="9" customFormat="1" ht="15.75" x14ac:dyDescent="0.2">
      <c r="A19" s="10" t="s">
        <v>5</v>
      </c>
      <c r="B19" s="14" t="s">
        <v>49</v>
      </c>
      <c r="C19" s="49">
        <f>-[1]Макс!$X$232</f>
        <v>2.3324199999999999</v>
      </c>
      <c r="E19" s="25"/>
    </row>
    <row r="20" spans="1:5" s="9" customFormat="1" ht="20.25" customHeight="1" x14ac:dyDescent="0.2">
      <c r="A20" s="7" t="s">
        <v>44</v>
      </c>
      <c r="B20" s="13" t="s">
        <v>26</v>
      </c>
      <c r="C20" s="34">
        <f>'ОснПок ЭлЭн факт2015'!D17</f>
        <v>7060.5038114470008</v>
      </c>
      <c r="D20" s="15"/>
    </row>
    <row r="21" spans="1:5" s="18" customFormat="1" ht="9.75" customHeight="1" x14ac:dyDescent="0.2">
      <c r="A21" s="16"/>
      <c r="B21" s="17"/>
      <c r="C21" s="41"/>
    </row>
    <row r="22" spans="1:5" ht="78" customHeight="1" x14ac:dyDescent="0.25">
      <c r="A22" s="56"/>
      <c r="B22" s="56"/>
      <c r="C22" s="56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4"/>
    </row>
    <row r="28" spans="1:5" ht="15.75" customHeight="1" x14ac:dyDescent="0.25">
      <c r="B28" s="4"/>
    </row>
    <row r="29" spans="1:5" ht="15.75" customHeight="1" x14ac:dyDescent="0.25">
      <c r="B29" s="4"/>
    </row>
    <row r="30" spans="1:5" ht="15.75" customHeight="1" x14ac:dyDescent="0.25">
      <c r="B30" s="4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2011-04-05T01:21:33Z</cp:lastPrinted>
  <dcterms:created xsi:type="dcterms:W3CDTF">2010-09-03T05:16:10Z</dcterms:created>
  <dcterms:modified xsi:type="dcterms:W3CDTF">2016-05-20T06:36:17Z</dcterms:modified>
</cp:coreProperties>
</file>